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Film vs Flooded Evaporator Configuration Calculator</t>
        </is>
      </c>
    </row>
    <row r="4">
      <c r="A4" s="3" t="inlineStr">
        <is>
          <t>1. INPUT PARAMETERS</t>
        </is>
      </c>
    </row>
    <row r="5">
      <c r="A5" t="inlineStr">
        <is>
          <t>Feed mass flow rate (m_feed)</t>
        </is>
      </c>
      <c r="B5" s="4" t="n">
        <v>0.278</v>
      </c>
      <c r="C5" t="inlineStr">
        <is>
          <t>kg/s</t>
        </is>
      </c>
    </row>
    <row r="6">
      <c r="A6" t="inlineStr">
        <is>
          <t>Evaporation rate (m_evap)</t>
        </is>
      </c>
      <c r="B6" s="4" t="n">
        <v>0.231</v>
      </c>
      <c r="C6" t="inlineStr">
        <is>
          <t>kg/s</t>
        </is>
      </c>
    </row>
    <row r="7">
      <c r="A7" t="inlineStr">
        <is>
          <t>Temperature difference (dT)</t>
        </is>
      </c>
      <c r="B7" s="4" t="n">
        <v>20</v>
      </c>
      <c r="C7" t="inlineStr">
        <is>
          <t>K</t>
        </is>
      </c>
    </row>
    <row r="8">
      <c r="A8" t="inlineStr">
        <is>
          <t>Tube diameter (D_tube)</t>
        </is>
      </c>
      <c r="B8" s="4" t="n">
        <v>0.04</v>
      </c>
      <c r="C8" t="inlineStr">
        <is>
          <t>m</t>
        </is>
      </c>
    </row>
    <row r="9">
      <c r="A9" t="inlineStr">
        <is>
          <t>Tube length (L_tube)</t>
        </is>
      </c>
      <c r="B9" s="4" t="n">
        <v>6</v>
      </c>
      <c r="C9" t="inlineStr">
        <is>
          <t>m</t>
        </is>
      </c>
    </row>
    <row r="10">
      <c r="A10" t="inlineStr">
        <is>
          <t>Density (rho)</t>
        </is>
      </c>
      <c r="B10" s="4" t="n">
        <v>1050</v>
      </c>
      <c r="C10" t="inlineStr">
        <is>
          <t>kg/m³</t>
        </is>
      </c>
    </row>
    <row r="11">
      <c r="A11" t="inlineStr">
        <is>
          <t>Dynamic viscosity (mu)</t>
        </is>
      </c>
      <c r="B11" s="4" t="n">
        <v>0.002</v>
      </c>
      <c r="C11" t="inlineStr">
        <is>
          <t>Pa·s</t>
        </is>
      </c>
    </row>
    <row r="12">
      <c r="A12" t="inlineStr">
        <is>
          <t>Thermal conductivity (k)</t>
        </is>
      </c>
      <c r="B12" s="4" t="n">
        <v>0.6</v>
      </c>
      <c r="C12" t="inlineStr">
        <is>
          <t>W/(m·K)</t>
        </is>
      </c>
    </row>
    <row r="13">
      <c r="A13" t="inlineStr">
        <is>
          <t>Prandtl number (Pr)</t>
        </is>
      </c>
      <c r="B13" s="4" t="n">
        <v>3.4</v>
      </c>
      <c r="C13" t="inlineStr"/>
    </row>
    <row r="14">
      <c r="A14" t="inlineStr">
        <is>
          <t>Latent heat (latent_heat)</t>
        </is>
      </c>
      <c r="B14" s="4" t="n">
        <v>2380000</v>
      </c>
      <c r="C14" t="inlineStr">
        <is>
          <t>J/kg</t>
        </is>
      </c>
    </row>
    <row r="15">
      <c r="A15" t="inlineStr">
        <is>
          <t>Steam-side coefficient (h_steam)</t>
        </is>
      </c>
      <c r="B15" s="4" t="n">
        <v>6000</v>
      </c>
      <c r="C15" t="inlineStr">
        <is>
          <t>W/(m²·K)</t>
        </is>
      </c>
    </row>
    <row r="16">
      <c r="A16" t="inlineStr">
        <is>
          <t>Fouling resistance (R_foul)</t>
        </is>
      </c>
      <c r="B16" s="4" t="n">
        <v>0.0002</v>
      </c>
      <c r="C16" t="inlineStr">
        <is>
          <t>m²·K/W</t>
        </is>
      </c>
    </row>
    <row r="17">
      <c r="A17" t="inlineStr">
        <is>
          <t>Wall resistance (R_wall)</t>
        </is>
      </c>
      <c r="B17" s="4" t="n">
        <v>0.0001</v>
      </c>
      <c r="C17" t="inlineStr">
        <is>
          <t>m²·K/W</t>
        </is>
      </c>
    </row>
    <row r="18">
      <c r="A18" t="inlineStr">
        <is>
          <t>Number of tubes (N_tubes)</t>
        </is>
      </c>
      <c r="B18" s="4" t="n">
        <v>42</v>
      </c>
      <c r="C18" t="inlineStr"/>
    </row>
    <row r="20">
      <c r="A20" s="3" t="inlineStr">
        <is>
          <t>2. ENGINEERING OUTPUT</t>
        </is>
      </c>
    </row>
    <row r="21">
      <c r="A21" t="inlineStr">
        <is>
          <t>Thermal duty (Q)</t>
        </is>
      </c>
      <c r="B21" s="5">
        <f>B6 * B14</f>
        <v/>
      </c>
      <c r="C21" t="inlineStr">
        <is>
          <t>W</t>
        </is>
      </c>
    </row>
    <row r="22">
      <c r="A22" t="inlineStr">
        <is>
          <t>Total wetted perimeter (W_perimeter)</t>
        </is>
      </c>
      <c r="B22" s="5">
        <f>B18 * PI() * B8</f>
        <v/>
      </c>
      <c r="C22" t="inlineStr">
        <is>
          <t>m</t>
        </is>
      </c>
    </row>
    <row r="23">
      <c r="A23" t="inlineStr">
        <is>
          <t>Film load (Gamma)</t>
        </is>
      </c>
      <c r="B23" s="5">
        <f>B5 / B22</f>
        <v/>
      </c>
      <c r="C23" t="inlineStr">
        <is>
          <t>kg/(m·s)</t>
        </is>
      </c>
    </row>
    <row r="24">
      <c r="A24" t="inlineStr">
        <is>
          <t>Film Reynolds number (Re_delta)</t>
        </is>
      </c>
      <c r="B24" s="5">
        <f>4 * B23 / B11</f>
        <v/>
      </c>
      <c r="C24" t="inlineStr"/>
    </row>
    <row r="25">
      <c r="A25" t="inlineStr">
        <is>
          <t>Nusselt film thickness (delta)</t>
        </is>
      </c>
      <c r="B25" s="5">
        <f>((3 * B11 * B23) / (B10^2 * 9.81))^(1/3)</f>
        <v/>
      </c>
      <c r="C25" t="inlineStr">
        <is>
          <t>m</t>
        </is>
      </c>
    </row>
    <row r="26">
      <c r="A26" t="inlineStr">
        <is>
          <t>Average film velocity (v_avg)</t>
        </is>
      </c>
      <c r="B26" s="5">
        <f>B23 / (B10 * B25)</f>
        <v/>
      </c>
      <c r="C26" t="inlineStr">
        <is>
          <t>m/s</t>
        </is>
      </c>
    </row>
    <row r="27">
      <c r="A27" t="inlineStr">
        <is>
          <t>Residence time (tau)</t>
        </is>
      </c>
      <c r="B27" s="5">
        <f>B9 / B26</f>
        <v/>
      </c>
      <c r="C27" t="inlineStr">
        <is>
          <t>s</t>
        </is>
      </c>
    </row>
    <row r="28">
      <c r="A28" t="inlineStr">
        <is>
          <t>Film Nusselt number (Nu_delta)</t>
        </is>
      </c>
      <c r="B28" s="5">
        <f>0.606 * (B24^0.11) * (B13^0.5)</f>
        <v/>
      </c>
      <c r="C28" t="inlineStr"/>
    </row>
    <row r="29">
      <c r="A29" t="inlineStr">
        <is>
          <t>Film heat transfer coefficient (h_f)</t>
        </is>
      </c>
      <c r="B29" s="5">
        <f>(B12 / B25) * B28</f>
        <v/>
      </c>
      <c r="C29" t="inlineStr">
        <is>
          <t>W/(m²·K)</t>
        </is>
      </c>
    </row>
    <row r="30">
      <c r="A30" t="inlineStr">
        <is>
          <t>Overall heat transfer coefficient (U_real)</t>
        </is>
      </c>
      <c r="B30" s="5">
        <f>1 / ((1 / B29) + B16 + B17 + (1 / B15))</f>
        <v/>
      </c>
      <c r="C30" t="inlineStr">
        <is>
          <t>W/(m²·K)</t>
        </is>
      </c>
    </row>
    <row r="33">
      <c r="A33"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34"/>
    <row r="35"/>
    <row r="36"/>
    <row r="3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33:C3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2026-08-31T14:20:32Z</dcterms:created>
  <dcterms:modified xmlns:dcterms="http://purl.org/dc/terms/" xmlns:xsi="http://www.w3.org/2001/XMLSchema-instance" xsi:type="dcterms:W3CDTF">2026-08-31T14:20:32Z</dcterms:modified>
</cp:coreProperties>
</file>